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<sst xmlns="http://schemas.openxmlformats.org/spreadsheetml/2006/main" count="124" uniqueCount="83">
  <si>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</si>
  <si>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</si>
  <si>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</si>
  <si>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</si>
  <si>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</si>
  <si>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</si>
  <si>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</si>
  <si>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</si>
  <si>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</si>
  <si>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</si>
  <si>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</si>
  <si>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</si>
  <si>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</si>
  <si>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</si>
  <si>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</si>
  <si>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</si>
  <si>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</si>
  <si>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</si>
  <si>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</si>
  <si>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</si>
  <si>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</si>
  <si>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</si>
  <si>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</si>
  <si>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</si>
  <si>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</si>
  <si>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</si>
  <si>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</si>
  <si>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</si>
  <si>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</si>
  <si>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</si>
  <si>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</si>
  <si>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</si>
  <si>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</si>
  <si>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</si>
  <si>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</si>
  <si>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</si>
  <si>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</si>
  <si>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</si>
  <si>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</si>
  <si>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</si>
  <si>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</si>
  <si>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</si>
  <si>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</si>
  <si>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</si>
  <si>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</si>
  <si>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</si>
  <si>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</si>
  <si>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</si>
  <si>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</si>
  <si>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</si>
  <si>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</si>
  <si>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</si>
  <si>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</si>
  <si>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</si>
  <si>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</si>
  <si>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</si>
  <si>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</si>
  <si>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</si>
  <si>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</si>
  <si>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</si>
  <si>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</si>
  <si>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</si>
  <si>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</si>
  <si>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</si>
  <si>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</si>
  <si>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</si>
  <si>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</si>
  <si>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</si>
  <si>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</si>
  <si>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</si>
  <si>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</si>
  <si>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</si>
  <si>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</si>
  <si>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</si>
  <si>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</si>
  <si>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</si>
  <si>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Розпис доходів ЗФ на 2019 рк</t>
  </si>
  <si>
    <t>Уточнений  розпис доходів</t>
  </si>
  <si>
    <t>станом на 18.02.2019</t>
  </si>
  <si>
    <r>
      <t xml:space="preserve">станом на 18.02.2019р.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</si>
  <si>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</si>
  <si>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</si>
  <si>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18.02.2019р.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</si>
</sst>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1882934"/>
        <c:axId val="62728679"/>
      </c:lineChart>
      <c:catAx>
        <c:axId val="218829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28679"/>
        <c:crosses val="autoZero"/>
        <c:auto val="0"/>
        <c:lblOffset val="100"/>
        <c:tickLblSkip val="1"/>
        <c:noMultiLvlLbl val="0"/>
      </c:catAx>
      <c:valAx>
        <c:axId val="627286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8829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7687200"/>
        <c:axId val="47858209"/>
      </c:lineChart>
      <c:catAx>
        <c:axId val="276872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58209"/>
        <c:crosses val="autoZero"/>
        <c:auto val="0"/>
        <c:lblOffset val="100"/>
        <c:tickLblSkip val="1"/>
        <c:noMultiLvlLbl val="0"/>
      </c:catAx>
      <c:valAx>
        <c:axId val="4785820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872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8070698"/>
        <c:axId val="51309691"/>
      </c:bar3DChart>
      <c:catAx>
        <c:axId val="2807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09691"/>
        <c:crosses val="autoZero"/>
        <c:auto val="1"/>
        <c:lblOffset val="100"/>
        <c:tickLblSkip val="1"/>
        <c:noMultiLvlLbl val="0"/>
      </c:catAx>
      <c:valAx>
        <c:axId val="51309691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70698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134036"/>
        <c:axId val="62444277"/>
      </c:bar3DChart>
      <c:catAx>
        <c:axId val="5913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44277"/>
        <c:crosses val="autoZero"/>
        <c:auto val="1"/>
        <c:lblOffset val="100"/>
        <c:tickLblSkip val="1"/>
        <c:noMultiLvlLbl val="0"/>
      </c:catAx>
      <c:valAx>
        <c:axId val="62444277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34036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299 706,6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222 460,8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- 77 245,7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лютий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157 987,9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- 77 245,8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15164716.009999998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0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15164.716009999998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7340.190909090909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7340.2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7340.2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7340.2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7340.2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7340.2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7340.2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7340.2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7340.2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7340.2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7340.2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7340.2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43515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5490</v>
      </c>
      <c r="P16" s="3">
        <f t="shared" si="1"/>
        <v>0</v>
      </c>
      <c r="Q16" s="2">
        <v>7340.2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43516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7340.2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43517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7340.2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43518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7340.2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43521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5330</v>
      </c>
      <c r="P20" s="3">
        <f t="shared" si="1"/>
        <v>0</v>
      </c>
      <c r="Q20" s="2">
        <v>7340.2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7340.2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17500</v>
      </c>
      <c r="P22" s="3">
        <f t="shared" si="1"/>
        <v>0</v>
      </c>
      <c r="Q22" s="2">
        <v>7340.2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15600</v>
      </c>
      <c r="P23" s="3">
        <f t="shared" si="1"/>
        <v>0</v>
      </c>
      <c r="Q23" s="2">
        <v>7340.2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48337.08</v>
      </c>
      <c r="C24" s="85">
        <f t="shared" si="4"/>
        <v>286.59</v>
      </c>
      <c r="D24" s="107">
        <f t="shared" si="4"/>
        <v>286.59</v>
      </c>
      <c r="E24" s="107">
        <f t="shared" si="4"/>
        <v>0</v>
      </c>
      <c r="F24" s="85">
        <f t="shared" si="4"/>
        <v>101.77000000000001</v>
      </c>
      <c r="G24" s="85">
        <f t="shared" si="4"/>
        <v>2690.83</v>
      </c>
      <c r="H24" s="85">
        <f t="shared" si="4"/>
        <v>26728.06</v>
      </c>
      <c r="I24" s="85">
        <f t="shared" si="4"/>
        <v>692.9899999999999</v>
      </c>
      <c r="J24" s="85">
        <f t="shared" si="4"/>
        <v>360.1</v>
      </c>
      <c r="K24" s="85">
        <f t="shared" si="4"/>
        <v>624.3</v>
      </c>
      <c r="L24" s="85">
        <f t="shared" si="4"/>
        <v>669.9</v>
      </c>
      <c r="M24" s="84">
        <f t="shared" si="4"/>
        <v>250.48000000000286</v>
      </c>
      <c r="N24" s="84">
        <f t="shared" si="4"/>
        <v>80742.1</v>
      </c>
      <c r="O24" s="84">
        <f t="shared" si="4"/>
        <v>157520</v>
      </c>
      <c r="P24" s="86">
        <f>N24/O24</f>
        <v>0.5125831640426612</v>
      </c>
      <c r="Q24" s="2"/>
      <c r="R24" s="75">
        <f>SUM(R4:R23)</f>
        <v>37.1</v>
      </c>
      <c r="S24" s="75">
        <f>SUM(S4:S23)</f>
        <v>0</v>
      </c>
      <c r="T24" s="75">
        <f>SUM(T4:T23)</f>
        <v>0</v>
      </c>
      <c r="U24" s="126">
        <f>SUM(U4:U23)</f>
        <v>1</v>
      </c>
      <c r="V24" s="127"/>
      <c r="W24" s="75">
        <f>R24+S24+U24+T24+V24</f>
        <v>38.1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43514</v>
      </c>
      <c r="S29" s="129">
        <v>0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43514</v>
      </c>
      <c r="S39" s="118">
        <v>15164.716009999998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81</v>
      </c>
      <c r="P27" s="159"/>
    </row>
    <row r="28" spans="1:16" ht="30.75" customHeight="1">
      <c r="A28" s="149"/>
      <c r="B28" s="44" t="s">
        <v>75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січень!S40</f>
        <v>15164.716009999998</v>
      </c>
      <c r="B29" s="45">
        <v>70</v>
      </c>
      <c r="C29" s="45">
        <v>74.61</v>
      </c>
      <c r="D29" s="45">
        <v>0</v>
      </c>
      <c r="E29" s="45">
        <v>0.01</v>
      </c>
      <c r="F29" s="45">
        <v>1960</v>
      </c>
      <c r="G29" s="45">
        <v>1615.85</v>
      </c>
      <c r="H29" s="45">
        <v>4</v>
      </c>
      <c r="I29" s="45">
        <v>2</v>
      </c>
      <c r="J29" s="45"/>
      <c r="K29" s="45"/>
      <c r="L29" s="59">
        <f>H29+F29+D29+J29+B29</f>
        <v>2034</v>
      </c>
      <c r="M29" s="46">
        <f>C29+E29+G29+I29</f>
        <v>1692.4699999999998</v>
      </c>
      <c r="N29" s="47">
        <f>M29-L29</f>
        <v>-341.5300000000002</v>
      </c>
      <c r="O29" s="160">
        <f>січень!S30</f>
        <v>0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174574.09999999998</v>
      </c>
      <c r="C48" s="28">
        <v>123277.18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30140.300000000003</v>
      </c>
      <c r="C49" s="28">
        <v>15617.59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70218.6</v>
      </c>
      <c r="C50" s="28">
        <v>53549.81999999999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7276.400000000001</v>
      </c>
      <c r="C51" s="28">
        <v>6563.08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9627.6</v>
      </c>
      <c r="C52" s="28">
        <v>5785.24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1265.3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669.86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5934.400000000011</v>
      </c>
      <c r="C55" s="12">
        <v>3804.469999999997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299706.56</v>
      </c>
      <c r="C56" s="9">
        <v>210556.78999999998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70</v>
      </c>
      <c r="C58" s="9">
        <f>C29</f>
        <v>74.61</v>
      </c>
    </row>
    <row r="59" spans="1:3" ht="25.5">
      <c r="A59" s="76" t="s">
        <v>53</v>
      </c>
      <c r="B59" s="9">
        <f>D29</f>
        <v>0</v>
      </c>
      <c r="C59" s="9">
        <f>E29</f>
        <v>0.01</v>
      </c>
    </row>
    <row r="60" spans="1:3" ht="12.75">
      <c r="A60" s="76" t="s">
        <v>54</v>
      </c>
      <c r="B60" s="9">
        <f>F29</f>
        <v>1960</v>
      </c>
      <c r="C60" s="9">
        <f>G29</f>
        <v>1615.85</v>
      </c>
    </row>
    <row r="61" spans="1:3" ht="25.5">
      <c r="A61" s="76" t="s">
        <v>55</v>
      </c>
      <c r="B61" s="9">
        <f>H29</f>
        <v>4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0" sqref="F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76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82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77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2019-01-30T11:54:32Z</cp:lastPrinted>
  <dcterms:created xsi:type="dcterms:W3CDTF">2006-11-30T08:16:02Z</dcterms:created>
  <dcterms:modified xsi:type="dcterms:W3CDTF">2019-02-18T10:20:23Z</dcterms:modified>
  <cp:category/>
  <cp:version/>
  <cp:contentType/>
  <cp:contentStatus/>
</cp:coreProperties>
</file>